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PRCH\Purchasing Section\Bids\RFP RFQ SEALEDBIDS_FINAL\RFP 26\RFP 26-012-70\"/>
    </mc:Choice>
  </mc:AlternateContent>
  <xr:revisionPtr revIDLastSave="0" documentId="8_{74058389-1231-43FB-B626-B7B120958CE5}" xr6:coauthVersionLast="47" xr6:coauthVersionMax="47" xr10:uidLastSave="{00000000-0000-0000-0000-000000000000}"/>
  <bookViews>
    <workbookView xWindow="-120" yWindow="-120" windowWidth="29040" windowHeight="15720" tabRatio="510" xr2:uid="{00000000-000D-0000-FFFF-FFFF00000000}"/>
  </bookViews>
  <sheets>
    <sheet name="Final" sheetId="1" r:id="rId1"/>
    <sheet name="Sheet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  <c r="AD8" i="1" s="1"/>
  <c r="AC9" i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D17" i="1"/>
  <c r="N22" i="2" l="1"/>
  <c r="O22" i="2" s="1"/>
  <c r="N20" i="2"/>
  <c r="O20" i="2" s="1"/>
  <c r="N18" i="2"/>
  <c r="O18" i="2" s="1"/>
  <c r="M17" i="2"/>
  <c r="L17" i="2"/>
  <c r="K17" i="2"/>
  <c r="J17" i="2"/>
  <c r="N17" i="2" s="1"/>
  <c r="O17" i="2" s="1"/>
  <c r="N16" i="2"/>
  <c r="O16" i="2" s="1"/>
  <c r="N13" i="2"/>
  <c r="O13" i="2" s="1"/>
  <c r="N12" i="2"/>
  <c r="O12" i="2" s="1"/>
  <c r="N10" i="2"/>
  <c r="O10" i="2" s="1"/>
  <c r="N9" i="2"/>
  <c r="O9" i="2" s="1"/>
  <c r="N7" i="2"/>
  <c r="O7" i="2" s="1"/>
  <c r="K5" i="2"/>
  <c r="N5" i="2" s="1"/>
  <c r="O5" i="2" s="1"/>
  <c r="N2" i="2"/>
  <c r="O2" i="2" s="1"/>
  <c r="AC7" i="1" l="1"/>
  <c r="AD7" i="1" s="1"/>
</calcChain>
</file>

<file path=xl/sharedStrings.xml><?xml version="1.0" encoding="utf-8"?>
<sst xmlns="http://schemas.openxmlformats.org/spreadsheetml/2006/main" count="64" uniqueCount="35">
  <si>
    <t>Total</t>
  </si>
  <si>
    <t>ITEM DESCRIPTION</t>
  </si>
  <si>
    <t>ACCOUNT MAINTENANCE</t>
  </si>
  <si>
    <t>ELECTRONIC DEBITS</t>
  </si>
  <si>
    <t>ELECTRONIC CREDITS</t>
  </si>
  <si>
    <t>CHECKS PAID</t>
  </si>
  <si>
    <t>ITEMS DEPOSITED ON US</t>
  </si>
  <si>
    <t>BRANCH CASH ORDER SPECIAL</t>
  </si>
  <si>
    <t>BRANCH CASH ORDER PER STRAP</t>
  </si>
  <si>
    <t>VAULT DEPOSIT NOTIFY EMAIL</t>
  </si>
  <si>
    <t>ACH ALERT ACCOUNT FEE</t>
  </si>
  <si>
    <t>Average Number of Transactions</t>
  </si>
  <si>
    <t>NSF CHECK CHARGES</t>
  </si>
  <si>
    <t>STOP PAYMENTS</t>
  </si>
  <si>
    <t>DEPOSITS - CREDITS</t>
  </si>
  <si>
    <t>ITEMS DEPOSITED REGIONAL</t>
  </si>
  <si>
    <t>ITEMS DEPOSITED OTHER FED</t>
  </si>
  <si>
    <t>BRANCH DEP PER $100 POORLY PREPPED</t>
  </si>
  <si>
    <t>BRANCH DEP PER $100 WELL PREPPED</t>
  </si>
  <si>
    <t>VAULT DEPOSIT ERROR CORRECTION</t>
  </si>
  <si>
    <t>ITEMS DEPOSITED LOCAL</t>
  </si>
  <si>
    <t>RETURNED ITEMS</t>
  </si>
  <si>
    <t>VAULT DEPOSIT PER $100 CURRENCY STANDARD</t>
  </si>
  <si>
    <t>BRANCH DEPOSIT ERROR CORRCTION</t>
  </si>
  <si>
    <t>PER UNIT COST</t>
  </si>
  <si>
    <t>MONTHLY ESTIMATE</t>
  </si>
  <si>
    <t>COMPENSATING BALANCE REQUIRED</t>
  </si>
  <si>
    <t>STANDARD PRICING</t>
  </si>
  <si>
    <t>DIFFERENCE</t>
  </si>
  <si>
    <t>DISCOUNT %</t>
  </si>
  <si>
    <t>Attachment G-2</t>
  </si>
  <si>
    <t>UNITS</t>
  </si>
  <si>
    <t>Shelby County Government</t>
  </si>
  <si>
    <t>Memphis-Shelby County Schools Services</t>
  </si>
  <si>
    <t>RFP 26-012-70 Banking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</si>
</sst>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1" fontId="0" fillId="0" borderId="0" xfId="0" applyNumberFormat="1"/>
    <xf numFmtId="41" fontId="0" fillId="0" borderId="1" xfId="0" applyNumberForma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4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P1:AJ193"/>
  <sheetViews>
    <sheetView tabSelected="1" workbookViewId="0">
      <pane xSplit="16" ySplit="6" topLeftCell="AD7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defaultRowHeight="14.25" x14ac:dyDescent="0.2"/>
  <cols>
    <col min="1" max="15" width="0" hidden="1" customWidth="1"/>
    <col min="16" max="16" width="73.5" style="3" bestFit="1" customWidth="1"/>
    <col min="17" max="29" width="9" hidden="1" customWidth="1"/>
    <col min="30" max="30" width="8.875" bestFit="1" customWidth="1"/>
    <col min="32" max="32" width="12.25" customWidth="1"/>
    <col min="33" max="33" width="17.25" customWidth="1"/>
    <col min="34" max="34" width="11.5" customWidth="1"/>
    <col min="35" max="35" width="12.625" customWidth="1"/>
    <col min="36" max="36" width="13.625" customWidth="1"/>
  </cols>
  <sheetData>
    <row r="1" spans="16:36" ht="18" x14ac:dyDescent="0.25">
      <c r="P1" s="12" t="s">
        <v>32</v>
      </c>
    </row>
    <row r="2" spans="16:36" ht="18" x14ac:dyDescent="0.25">
      <c r="P2" s="12" t="s">
        <v>34</v>
      </c>
    </row>
    <row r="3" spans="16:36" ht="18" x14ac:dyDescent="0.25">
      <c r="P3" s="12" t="s">
        <v>33</v>
      </c>
    </row>
    <row r="4" spans="16:36" ht="18" x14ac:dyDescent="0.25">
      <c r="P4" s="12" t="s">
        <v>30</v>
      </c>
    </row>
    <row r="6" spans="16:36" s="8" customFormat="1" ht="45" x14ac:dyDescent="0.2">
      <c r="P6" s="5" t="s">
        <v>1</v>
      </c>
      <c r="Q6" s="6">
        <v>45658</v>
      </c>
      <c r="R6" s="6">
        <v>45689</v>
      </c>
      <c r="S6" s="6">
        <v>45717</v>
      </c>
      <c r="T6" s="6">
        <v>45748</v>
      </c>
      <c r="U6" s="6">
        <v>45778</v>
      </c>
      <c r="V6" s="6">
        <v>45809</v>
      </c>
      <c r="W6" s="6">
        <v>45839</v>
      </c>
      <c r="X6" s="6">
        <v>45870</v>
      </c>
      <c r="Y6" s="6">
        <v>45901</v>
      </c>
      <c r="Z6" s="6">
        <v>45931</v>
      </c>
      <c r="AA6" s="6">
        <v>45962</v>
      </c>
      <c r="AB6" s="6">
        <v>45992</v>
      </c>
      <c r="AC6" s="7" t="s">
        <v>0</v>
      </c>
      <c r="AD6" s="4" t="s">
        <v>31</v>
      </c>
      <c r="AE6" s="10" t="s">
        <v>24</v>
      </c>
      <c r="AF6" s="10" t="s">
        <v>25</v>
      </c>
      <c r="AG6" s="10" t="s">
        <v>26</v>
      </c>
      <c r="AH6" s="10" t="s">
        <v>27</v>
      </c>
      <c r="AI6" s="10" t="s">
        <v>28</v>
      </c>
      <c r="AJ6" s="10" t="s">
        <v>29</v>
      </c>
    </row>
    <row r="7" spans="16:36" x14ac:dyDescent="0.2">
      <c r="P7" s="9" t="s">
        <v>2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  <c r="AC7" s="2">
        <f>SUM(Q7:AB7)</f>
        <v>12</v>
      </c>
      <c r="AD7" s="2">
        <f>AC7/12</f>
        <v>1</v>
      </c>
      <c r="AE7" s="11"/>
      <c r="AF7" s="11"/>
      <c r="AG7" s="11"/>
      <c r="AH7" s="11"/>
      <c r="AI7" s="11"/>
      <c r="AJ7" s="11"/>
    </row>
    <row r="8" spans="16:36" x14ac:dyDescent="0.2">
      <c r="P8" s="9" t="s">
        <v>21</v>
      </c>
      <c r="Q8" s="2">
        <v>1</v>
      </c>
      <c r="R8" s="2">
        <v>3</v>
      </c>
      <c r="S8" s="2">
        <v>2</v>
      </c>
      <c r="T8" s="2">
        <v>3</v>
      </c>
      <c r="U8" s="2">
        <v>1</v>
      </c>
      <c r="V8" s="2">
        <v>1</v>
      </c>
      <c r="W8" s="2">
        <v>3</v>
      </c>
      <c r="X8" s="2">
        <v>0</v>
      </c>
      <c r="Y8" s="2">
        <v>1</v>
      </c>
      <c r="Z8" s="2">
        <v>2</v>
      </c>
      <c r="AA8" s="2">
        <v>1</v>
      </c>
      <c r="AB8" s="2">
        <v>1</v>
      </c>
      <c r="AC8" s="2">
        <f t="shared" ref="AC8:AC27" si="0">SUM(Q8:AB8)</f>
        <v>19</v>
      </c>
      <c r="AD8" s="2">
        <f t="shared" ref="AD8:AD27" si="1">AC8/12</f>
        <v>1.5833333333333333</v>
      </c>
      <c r="AE8" s="11"/>
      <c r="AF8" s="11"/>
      <c r="AG8" s="11"/>
      <c r="AH8" s="11"/>
      <c r="AI8" s="11"/>
      <c r="AJ8" s="11"/>
    </row>
    <row r="9" spans="16:36" x14ac:dyDescent="0.2">
      <c r="P9" s="9" t="s">
        <v>12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f t="shared" si="0"/>
        <v>1</v>
      </c>
      <c r="AD9" s="2">
        <v>0</v>
      </c>
      <c r="AE9" s="11"/>
      <c r="AF9" s="11"/>
      <c r="AG9" s="11"/>
      <c r="AH9" s="11"/>
      <c r="AI9" s="11"/>
      <c r="AJ9" s="11"/>
    </row>
    <row r="10" spans="16:36" x14ac:dyDescent="0.2">
      <c r="P10" s="9" t="s">
        <v>13</v>
      </c>
      <c r="Q10" s="2">
        <v>9</v>
      </c>
      <c r="R10" s="2">
        <v>23</v>
      </c>
      <c r="S10" s="2">
        <v>43</v>
      </c>
      <c r="T10" s="2">
        <v>31</v>
      </c>
      <c r="U10" s="2">
        <v>34</v>
      </c>
      <c r="V10" s="2">
        <v>163</v>
      </c>
      <c r="W10" s="2">
        <v>6</v>
      </c>
      <c r="X10" s="2">
        <v>17</v>
      </c>
      <c r="Y10" s="2">
        <v>8</v>
      </c>
      <c r="Z10" s="2">
        <v>11</v>
      </c>
      <c r="AA10" s="2">
        <v>15</v>
      </c>
      <c r="AB10" s="2">
        <v>9</v>
      </c>
      <c r="AC10" s="2">
        <f t="shared" si="0"/>
        <v>369</v>
      </c>
      <c r="AD10" s="2">
        <f t="shared" si="1"/>
        <v>30.75</v>
      </c>
      <c r="AE10" s="11"/>
      <c r="AF10" s="11"/>
      <c r="AG10" s="11"/>
      <c r="AH10" s="11"/>
      <c r="AI10" s="11"/>
      <c r="AJ10" s="11"/>
    </row>
    <row r="11" spans="16:36" x14ac:dyDescent="0.2">
      <c r="P11" s="9" t="s">
        <v>3</v>
      </c>
      <c r="Q11" s="2">
        <v>63</v>
      </c>
      <c r="R11" s="2">
        <v>54</v>
      </c>
      <c r="S11" s="2">
        <v>63</v>
      </c>
      <c r="T11" s="2">
        <v>83</v>
      </c>
      <c r="U11" s="2">
        <v>101</v>
      </c>
      <c r="V11" s="2">
        <v>42</v>
      </c>
      <c r="W11" s="2">
        <v>37</v>
      </c>
      <c r="X11" s="2">
        <v>42</v>
      </c>
      <c r="Y11" s="2">
        <v>61</v>
      </c>
      <c r="Z11" s="2">
        <v>71</v>
      </c>
      <c r="AA11" s="2">
        <v>88</v>
      </c>
      <c r="AB11" s="2">
        <v>63</v>
      </c>
      <c r="AC11" s="2">
        <f t="shared" si="0"/>
        <v>768</v>
      </c>
      <c r="AD11" s="2">
        <f t="shared" si="1"/>
        <v>64</v>
      </c>
      <c r="AE11" s="11"/>
      <c r="AF11" s="11"/>
      <c r="AG11" s="11"/>
      <c r="AH11" s="11"/>
      <c r="AI11" s="11"/>
      <c r="AJ11" s="11"/>
    </row>
    <row r="12" spans="16:36" x14ac:dyDescent="0.2">
      <c r="P12" s="9" t="s">
        <v>4</v>
      </c>
      <c r="Q12" s="2">
        <v>760</v>
      </c>
      <c r="R12" s="2">
        <v>621</v>
      </c>
      <c r="S12" s="2">
        <v>655</v>
      </c>
      <c r="T12" s="2">
        <v>884</v>
      </c>
      <c r="U12" s="2">
        <v>790</v>
      </c>
      <c r="V12" s="2">
        <v>488</v>
      </c>
      <c r="W12" s="2">
        <v>227</v>
      </c>
      <c r="X12" s="2">
        <v>589</v>
      </c>
      <c r="Y12" s="2">
        <v>993</v>
      </c>
      <c r="Z12" s="2">
        <v>1157</v>
      </c>
      <c r="AA12" s="2">
        <v>913</v>
      </c>
      <c r="AB12" s="2">
        <v>760</v>
      </c>
      <c r="AC12" s="2">
        <f t="shared" si="0"/>
        <v>8837</v>
      </c>
      <c r="AD12" s="2">
        <f t="shared" si="1"/>
        <v>736.41666666666663</v>
      </c>
      <c r="AE12" s="11"/>
      <c r="AF12" s="11"/>
      <c r="AG12" s="11"/>
      <c r="AH12" s="11"/>
      <c r="AI12" s="11"/>
      <c r="AJ12" s="11"/>
    </row>
    <row r="13" spans="16:36" x14ac:dyDescent="0.2">
      <c r="P13" s="9" t="s">
        <v>5</v>
      </c>
      <c r="Q13" s="2">
        <v>2084</v>
      </c>
      <c r="R13" s="2">
        <v>1668</v>
      </c>
      <c r="S13" s="2">
        <v>2108</v>
      </c>
      <c r="T13" s="2">
        <v>2478</v>
      </c>
      <c r="U13" s="2">
        <v>4242</v>
      </c>
      <c r="V13" s="2">
        <v>1414</v>
      </c>
      <c r="W13" s="2">
        <v>644</v>
      </c>
      <c r="X13" s="2">
        <v>1026</v>
      </c>
      <c r="Y13" s="2">
        <v>1897</v>
      </c>
      <c r="Z13" s="2">
        <v>1966</v>
      </c>
      <c r="AA13" s="2">
        <v>1767</v>
      </c>
      <c r="AB13" s="2">
        <v>2084</v>
      </c>
      <c r="AC13" s="2">
        <f t="shared" si="0"/>
        <v>23378</v>
      </c>
      <c r="AD13" s="2">
        <f t="shared" si="1"/>
        <v>1948.1666666666667</v>
      </c>
      <c r="AE13" s="11"/>
      <c r="AF13" s="11"/>
      <c r="AG13" s="11"/>
      <c r="AH13" s="11"/>
      <c r="AI13" s="11"/>
      <c r="AJ13" s="11"/>
    </row>
    <row r="14" spans="16:36" x14ac:dyDescent="0.2">
      <c r="P14" s="9" t="s">
        <v>14</v>
      </c>
      <c r="Q14" s="2">
        <v>951</v>
      </c>
      <c r="R14" s="2">
        <v>1285</v>
      </c>
      <c r="S14" s="2">
        <v>1336</v>
      </c>
      <c r="T14" s="2">
        <v>1694</v>
      </c>
      <c r="U14" s="2">
        <v>1368</v>
      </c>
      <c r="V14" s="2">
        <v>232</v>
      </c>
      <c r="W14" s="2">
        <v>143</v>
      </c>
      <c r="X14" s="2">
        <v>693</v>
      </c>
      <c r="Y14" s="2">
        <v>1283</v>
      </c>
      <c r="Z14" s="2">
        <v>1286</v>
      </c>
      <c r="AA14" s="2">
        <v>952</v>
      </c>
      <c r="AB14" s="2">
        <v>951</v>
      </c>
      <c r="AC14" s="2">
        <f t="shared" si="0"/>
        <v>12174</v>
      </c>
      <c r="AD14" s="2">
        <f t="shared" si="1"/>
        <v>1014.5</v>
      </c>
      <c r="AE14" s="11"/>
      <c r="AF14" s="11"/>
      <c r="AG14" s="11"/>
      <c r="AH14" s="11"/>
      <c r="AI14" s="11"/>
      <c r="AJ14" s="11"/>
    </row>
    <row r="15" spans="16:36" x14ac:dyDescent="0.2">
      <c r="P15" s="9" t="s">
        <v>6</v>
      </c>
      <c r="Q15" s="2">
        <v>1066</v>
      </c>
      <c r="R15" s="2">
        <v>1399</v>
      </c>
      <c r="S15" s="2">
        <v>1502</v>
      </c>
      <c r="T15" s="2">
        <v>1840</v>
      </c>
      <c r="U15" s="2">
        <v>1449</v>
      </c>
      <c r="V15" s="2">
        <v>168</v>
      </c>
      <c r="W15" s="2">
        <v>121</v>
      </c>
      <c r="X15" s="2">
        <v>806</v>
      </c>
      <c r="Y15" s="2">
        <v>1484</v>
      </c>
      <c r="Z15" s="2">
        <v>1485</v>
      </c>
      <c r="AA15" s="2">
        <v>1123</v>
      </c>
      <c r="AB15" s="2">
        <v>1066</v>
      </c>
      <c r="AC15" s="2">
        <f t="shared" si="0"/>
        <v>13509</v>
      </c>
      <c r="AD15" s="2">
        <f t="shared" si="1"/>
        <v>1125.75</v>
      </c>
      <c r="AE15" s="11"/>
      <c r="AF15" s="11"/>
      <c r="AG15" s="11"/>
      <c r="AH15" s="11"/>
      <c r="AI15" s="11"/>
      <c r="AJ15" s="11"/>
    </row>
    <row r="16" spans="16:36" x14ac:dyDescent="0.2">
      <c r="P16" s="9" t="s">
        <v>20</v>
      </c>
      <c r="Q16" s="2">
        <v>7</v>
      </c>
      <c r="R16" s="2">
        <v>18</v>
      </c>
      <c r="S16" s="2">
        <v>21</v>
      </c>
      <c r="T16" s="2">
        <v>27</v>
      </c>
      <c r="U16" s="2">
        <v>21</v>
      </c>
      <c r="V16" s="2">
        <v>8</v>
      </c>
      <c r="W16" s="2">
        <v>4</v>
      </c>
      <c r="X16" s="2">
        <v>5</v>
      </c>
      <c r="Y16" s="2">
        <v>16</v>
      </c>
      <c r="Z16" s="2">
        <v>27</v>
      </c>
      <c r="AA16" s="2">
        <v>19</v>
      </c>
      <c r="AB16" s="2">
        <v>7</v>
      </c>
      <c r="AC16" s="2">
        <f t="shared" si="0"/>
        <v>180</v>
      </c>
      <c r="AD16" s="2">
        <f t="shared" si="1"/>
        <v>15</v>
      </c>
      <c r="AE16" s="11"/>
      <c r="AF16" s="11"/>
      <c r="AG16" s="11"/>
      <c r="AH16" s="11"/>
      <c r="AI16" s="11"/>
      <c r="AJ16" s="11"/>
    </row>
    <row r="17" spans="16:36" x14ac:dyDescent="0.2">
      <c r="P17" s="9" t="s">
        <v>15</v>
      </c>
      <c r="Q17" s="2">
        <v>43</v>
      </c>
      <c r="R17" s="2">
        <v>50</v>
      </c>
      <c r="S17" s="2">
        <v>68</v>
      </c>
      <c r="T17" s="2">
        <v>79</v>
      </c>
      <c r="U17" s="2">
        <v>60</v>
      </c>
      <c r="V17" s="2">
        <v>39</v>
      </c>
      <c r="W17" s="2">
        <v>18</v>
      </c>
      <c r="X17" s="2">
        <v>30</v>
      </c>
      <c r="Y17" s="2">
        <v>69</v>
      </c>
      <c r="Z17" s="2">
        <v>57</v>
      </c>
      <c r="AA17" s="2">
        <v>74</v>
      </c>
      <c r="AB17" s="2">
        <v>43</v>
      </c>
      <c r="AC17" s="2">
        <f t="shared" si="0"/>
        <v>630</v>
      </c>
      <c r="AD17" s="2">
        <f t="shared" si="1"/>
        <v>52.5</v>
      </c>
      <c r="AE17" s="11"/>
      <c r="AF17" s="11"/>
      <c r="AG17" s="11"/>
      <c r="AH17" s="11"/>
      <c r="AI17" s="11"/>
      <c r="AJ17" s="11"/>
    </row>
    <row r="18" spans="16:36" x14ac:dyDescent="0.2">
      <c r="P18" s="9" t="s">
        <v>16</v>
      </c>
      <c r="Q18" s="2">
        <v>167</v>
      </c>
      <c r="R18" s="2">
        <v>286</v>
      </c>
      <c r="S18" s="2">
        <v>454</v>
      </c>
      <c r="T18" s="2">
        <v>407</v>
      </c>
      <c r="U18" s="2">
        <v>392</v>
      </c>
      <c r="V18" s="2">
        <v>135</v>
      </c>
      <c r="W18" s="2">
        <v>67</v>
      </c>
      <c r="X18" s="2">
        <v>160</v>
      </c>
      <c r="Y18" s="2">
        <v>241</v>
      </c>
      <c r="Z18" s="2">
        <v>26</v>
      </c>
      <c r="AA18" s="2">
        <v>219</v>
      </c>
      <c r="AB18" s="2">
        <v>167</v>
      </c>
      <c r="AC18" s="2">
        <f t="shared" si="0"/>
        <v>2721</v>
      </c>
      <c r="AD18" s="2">
        <f t="shared" si="1"/>
        <v>226.75</v>
      </c>
      <c r="AE18" s="11"/>
      <c r="AF18" s="11"/>
      <c r="AG18" s="11"/>
      <c r="AH18" s="11"/>
      <c r="AI18" s="11"/>
      <c r="AJ18" s="11"/>
    </row>
    <row r="19" spans="16:36" x14ac:dyDescent="0.2">
      <c r="P19" s="9" t="s">
        <v>23</v>
      </c>
      <c r="Q19" s="2">
        <v>0</v>
      </c>
      <c r="R19" s="2">
        <v>2</v>
      </c>
      <c r="S19" s="2">
        <v>0</v>
      </c>
      <c r="T19" s="2">
        <v>0</v>
      </c>
      <c r="U19" s="2">
        <v>1</v>
      </c>
      <c r="V19" s="2"/>
      <c r="W19" s="2"/>
      <c r="X19" s="2">
        <v>1</v>
      </c>
      <c r="Y19" s="2">
        <v>4</v>
      </c>
      <c r="Z19" s="2">
        <v>2</v>
      </c>
      <c r="AA19" s="2">
        <v>2</v>
      </c>
      <c r="AB19" s="2">
        <v>0</v>
      </c>
      <c r="AC19" s="2">
        <f t="shared" si="0"/>
        <v>12</v>
      </c>
      <c r="AD19" s="2">
        <f t="shared" si="1"/>
        <v>1</v>
      </c>
      <c r="AE19" s="11"/>
      <c r="AF19" s="11"/>
      <c r="AG19" s="11"/>
      <c r="AH19" s="11"/>
      <c r="AI19" s="11"/>
      <c r="AJ19" s="11"/>
    </row>
    <row r="20" spans="16:36" x14ac:dyDescent="0.2">
      <c r="P20" s="9" t="s">
        <v>7</v>
      </c>
      <c r="Q20" s="2">
        <v>0</v>
      </c>
      <c r="R20" s="2">
        <v>4</v>
      </c>
      <c r="S20" s="2">
        <v>1</v>
      </c>
      <c r="T20" s="2">
        <v>2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2</v>
      </c>
      <c r="AA20" s="2">
        <v>1</v>
      </c>
      <c r="AB20" s="2">
        <v>0</v>
      </c>
      <c r="AC20" s="2">
        <f t="shared" si="0"/>
        <v>14</v>
      </c>
      <c r="AD20" s="2">
        <f t="shared" si="1"/>
        <v>1.1666666666666667</v>
      </c>
      <c r="AE20" s="11"/>
      <c r="AF20" s="11"/>
      <c r="AG20" s="11"/>
      <c r="AH20" s="11"/>
      <c r="AI20" s="11"/>
      <c r="AJ20" s="11"/>
    </row>
    <row r="21" spans="16:36" x14ac:dyDescent="0.2">
      <c r="P21" s="9" t="s">
        <v>17</v>
      </c>
      <c r="Q21" s="2">
        <v>73</v>
      </c>
      <c r="R21" s="2">
        <v>106</v>
      </c>
      <c r="S21" s="2">
        <v>21</v>
      </c>
      <c r="T21" s="2">
        <v>56</v>
      </c>
      <c r="U21" s="2">
        <v>20</v>
      </c>
      <c r="V21" s="2">
        <v>0</v>
      </c>
      <c r="W21" s="2">
        <v>0</v>
      </c>
      <c r="X21" s="2">
        <v>113</v>
      </c>
      <c r="Y21" s="2">
        <v>119</v>
      </c>
      <c r="Z21" s="2">
        <v>252</v>
      </c>
      <c r="AA21" s="2">
        <v>230</v>
      </c>
      <c r="AB21" s="2">
        <v>73</v>
      </c>
      <c r="AC21" s="2">
        <f t="shared" si="0"/>
        <v>1063</v>
      </c>
      <c r="AD21" s="2">
        <f t="shared" si="1"/>
        <v>88.583333333333329</v>
      </c>
      <c r="AE21" s="11"/>
      <c r="AF21" s="11"/>
      <c r="AG21" s="11"/>
      <c r="AH21" s="11"/>
      <c r="AI21" s="11"/>
      <c r="AJ21" s="11"/>
    </row>
    <row r="22" spans="16:36" x14ac:dyDescent="0.2">
      <c r="P22" s="9" t="s">
        <v>18</v>
      </c>
      <c r="Q22" s="2">
        <v>4771</v>
      </c>
      <c r="R22" s="2">
        <v>6921</v>
      </c>
      <c r="S22" s="2">
        <v>8003</v>
      </c>
      <c r="T22" s="2">
        <v>7891</v>
      </c>
      <c r="U22" s="2">
        <v>6044</v>
      </c>
      <c r="V22" s="2">
        <v>410</v>
      </c>
      <c r="W22" s="2">
        <v>312</v>
      </c>
      <c r="X22" s="2">
        <v>3088</v>
      </c>
      <c r="Y22" s="2">
        <v>6891</v>
      </c>
      <c r="Z22" s="2">
        <v>6387</v>
      </c>
      <c r="AA22" s="2">
        <v>4943</v>
      </c>
      <c r="AB22" s="2">
        <v>4771</v>
      </c>
      <c r="AC22" s="2">
        <f t="shared" si="0"/>
        <v>60432</v>
      </c>
      <c r="AD22" s="2">
        <f t="shared" si="1"/>
        <v>5036</v>
      </c>
      <c r="AE22" s="11"/>
      <c r="AF22" s="11"/>
      <c r="AG22" s="11"/>
      <c r="AH22" s="11"/>
      <c r="AI22" s="11"/>
      <c r="AJ22" s="11"/>
    </row>
    <row r="23" spans="16:36" x14ac:dyDescent="0.2">
      <c r="P23" s="9" t="s">
        <v>8</v>
      </c>
      <c r="Q23" s="2">
        <v>0</v>
      </c>
      <c r="R23" s="2">
        <v>9</v>
      </c>
      <c r="S23" s="2">
        <v>1</v>
      </c>
      <c r="T23" s="2">
        <v>2</v>
      </c>
      <c r="U23" s="2">
        <v>1</v>
      </c>
      <c r="V23" s="2">
        <v>5</v>
      </c>
      <c r="W23" s="2">
        <v>1</v>
      </c>
      <c r="X23" s="2">
        <v>0</v>
      </c>
      <c r="Y23" s="2">
        <v>1</v>
      </c>
      <c r="Z23" s="2">
        <v>3</v>
      </c>
      <c r="AA23" s="2">
        <v>1</v>
      </c>
      <c r="AB23" s="2">
        <v>0</v>
      </c>
      <c r="AC23" s="2">
        <f t="shared" si="0"/>
        <v>24</v>
      </c>
      <c r="AD23" s="2">
        <f t="shared" si="1"/>
        <v>2</v>
      </c>
      <c r="AE23" s="11"/>
      <c r="AF23" s="11"/>
      <c r="AG23" s="11"/>
      <c r="AH23" s="11"/>
      <c r="AI23" s="11"/>
      <c r="AJ23" s="11"/>
    </row>
    <row r="24" spans="16:36" x14ac:dyDescent="0.2">
      <c r="P24" s="9" t="s">
        <v>22</v>
      </c>
      <c r="Q24" s="2">
        <v>540</v>
      </c>
      <c r="R24" s="2">
        <v>1485</v>
      </c>
      <c r="S24" s="2">
        <v>1879</v>
      </c>
      <c r="T24" s="2">
        <v>1922</v>
      </c>
      <c r="U24" s="2">
        <v>945</v>
      </c>
      <c r="V24" s="2">
        <v>2</v>
      </c>
      <c r="W24" s="2">
        <v>0</v>
      </c>
      <c r="X24" s="2">
        <v>210</v>
      </c>
      <c r="Y24" s="2">
        <v>940</v>
      </c>
      <c r="Z24" s="2">
        <v>953</v>
      </c>
      <c r="AA24" s="2">
        <v>768</v>
      </c>
      <c r="AB24" s="2">
        <v>540</v>
      </c>
      <c r="AC24" s="2">
        <f t="shared" si="0"/>
        <v>10184</v>
      </c>
      <c r="AD24" s="2">
        <f t="shared" si="1"/>
        <v>848.66666666666663</v>
      </c>
      <c r="AE24" s="11"/>
      <c r="AF24" s="11"/>
      <c r="AG24" s="11"/>
      <c r="AH24" s="11"/>
      <c r="AI24" s="11"/>
      <c r="AJ24" s="11"/>
    </row>
    <row r="25" spans="16:36" x14ac:dyDescent="0.2">
      <c r="P25" s="9" t="s">
        <v>19</v>
      </c>
      <c r="Q25" s="2">
        <v>4</v>
      </c>
      <c r="R25" s="2">
        <v>6</v>
      </c>
      <c r="S25" s="2">
        <v>5</v>
      </c>
      <c r="T25" s="2">
        <v>7</v>
      </c>
      <c r="U25" s="2">
        <v>2</v>
      </c>
      <c r="V25" s="2">
        <v>0</v>
      </c>
      <c r="W25" s="2">
        <v>0</v>
      </c>
      <c r="X25" s="2">
        <v>1</v>
      </c>
      <c r="Y25" s="2">
        <v>1</v>
      </c>
      <c r="Z25" s="2">
        <v>1</v>
      </c>
      <c r="AA25" s="2">
        <v>4</v>
      </c>
      <c r="AB25" s="2">
        <v>4</v>
      </c>
      <c r="AC25" s="2">
        <f t="shared" si="0"/>
        <v>35</v>
      </c>
      <c r="AD25" s="2">
        <f t="shared" si="1"/>
        <v>2.9166666666666665</v>
      </c>
      <c r="AE25" s="11"/>
      <c r="AF25" s="11"/>
      <c r="AG25" s="11"/>
      <c r="AH25" s="11"/>
      <c r="AI25" s="11"/>
      <c r="AJ25" s="11"/>
    </row>
    <row r="26" spans="16:36" x14ac:dyDescent="0.2">
      <c r="P26" s="9" t="s">
        <v>9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f t="shared" si="0"/>
        <v>0</v>
      </c>
      <c r="AD26" s="2">
        <f t="shared" si="1"/>
        <v>0</v>
      </c>
      <c r="AE26" s="11"/>
      <c r="AF26" s="11"/>
      <c r="AG26" s="11"/>
      <c r="AH26" s="11"/>
      <c r="AI26" s="11"/>
      <c r="AJ26" s="11"/>
    </row>
    <row r="27" spans="16:36" x14ac:dyDescent="0.2">
      <c r="P27" s="9" t="s">
        <v>10</v>
      </c>
      <c r="Q27" s="2">
        <v>153</v>
      </c>
      <c r="R27" s="2">
        <v>153</v>
      </c>
      <c r="S27" s="2">
        <v>153</v>
      </c>
      <c r="T27" s="2">
        <v>154</v>
      </c>
      <c r="U27" s="2">
        <v>154</v>
      </c>
      <c r="V27" s="2">
        <v>153</v>
      </c>
      <c r="W27" s="2">
        <v>153</v>
      </c>
      <c r="X27" s="2">
        <v>153</v>
      </c>
      <c r="Y27" s="2">
        <v>153</v>
      </c>
      <c r="Z27" s="2">
        <v>153</v>
      </c>
      <c r="AA27" s="2">
        <v>153</v>
      </c>
      <c r="AB27" s="2">
        <v>153</v>
      </c>
      <c r="AC27" s="2">
        <f t="shared" si="0"/>
        <v>1838</v>
      </c>
      <c r="AD27" s="2">
        <f t="shared" si="1"/>
        <v>153.16666666666666</v>
      </c>
      <c r="AE27" s="11"/>
      <c r="AF27" s="11"/>
      <c r="AG27" s="11"/>
      <c r="AH27" s="11"/>
      <c r="AI27" s="11"/>
      <c r="AJ27" s="11"/>
    </row>
    <row r="28" spans="16:36" x14ac:dyDescent="0.2">
      <c r="P28"/>
    </row>
    <row r="29" spans="16:36" x14ac:dyDescent="0.2">
      <c r="P29"/>
    </row>
    <row r="30" spans="16:36" x14ac:dyDescent="0.2">
      <c r="P30"/>
    </row>
    <row r="31" spans="16:36" x14ac:dyDescent="0.2">
      <c r="P31"/>
    </row>
    <row r="32" spans="16:36" x14ac:dyDescent="0.2">
      <c r="P32"/>
    </row>
    <row r="33" spans="16:16" x14ac:dyDescent="0.2">
      <c r="P33"/>
    </row>
    <row r="34" spans="16:16" x14ac:dyDescent="0.2">
      <c r="P34"/>
    </row>
    <row r="35" spans="16:16" x14ac:dyDescent="0.2">
      <c r="P35"/>
    </row>
    <row r="36" spans="16:16" x14ac:dyDescent="0.2">
      <c r="P36"/>
    </row>
    <row r="37" spans="16:16" x14ac:dyDescent="0.2">
      <c r="P37"/>
    </row>
    <row r="38" spans="16:16" x14ac:dyDescent="0.2">
      <c r="P38"/>
    </row>
    <row r="39" spans="16:16" x14ac:dyDescent="0.2">
      <c r="P39"/>
    </row>
    <row r="40" spans="16:16" x14ac:dyDescent="0.2">
      <c r="P40"/>
    </row>
    <row r="41" spans="16:16" x14ac:dyDescent="0.2">
      <c r="P41"/>
    </row>
    <row r="42" spans="16:16" x14ac:dyDescent="0.2">
      <c r="P42"/>
    </row>
    <row r="43" spans="16:16" x14ac:dyDescent="0.2">
      <c r="P43"/>
    </row>
    <row r="44" spans="16:16" x14ac:dyDescent="0.2">
      <c r="P44"/>
    </row>
    <row r="45" spans="16:16" x14ac:dyDescent="0.2">
      <c r="P45"/>
    </row>
    <row r="46" spans="16:16" x14ac:dyDescent="0.2">
      <c r="P46"/>
    </row>
    <row r="47" spans="16:16" x14ac:dyDescent="0.2">
      <c r="P47"/>
    </row>
    <row r="48" spans="16:16" x14ac:dyDescent="0.2">
      <c r="P48"/>
    </row>
    <row r="49" spans="16:16" x14ac:dyDescent="0.2">
      <c r="P49"/>
    </row>
    <row r="50" spans="16:16" x14ac:dyDescent="0.2">
      <c r="P50"/>
    </row>
    <row r="51" spans="16:16" x14ac:dyDescent="0.2">
      <c r="P51"/>
    </row>
    <row r="52" spans="16:16" x14ac:dyDescent="0.2">
      <c r="P52"/>
    </row>
    <row r="53" spans="16:16" x14ac:dyDescent="0.2">
      <c r="P53"/>
    </row>
    <row r="54" spans="16:16" x14ac:dyDescent="0.2">
      <c r="P54"/>
    </row>
    <row r="55" spans="16:16" x14ac:dyDescent="0.2">
      <c r="P55"/>
    </row>
    <row r="56" spans="16:16" x14ac:dyDescent="0.2">
      <c r="P56"/>
    </row>
    <row r="57" spans="16:16" x14ac:dyDescent="0.2">
      <c r="P57"/>
    </row>
    <row r="58" spans="16:16" x14ac:dyDescent="0.2">
      <c r="P58"/>
    </row>
    <row r="59" spans="16:16" x14ac:dyDescent="0.2">
      <c r="P59"/>
    </row>
    <row r="60" spans="16:16" x14ac:dyDescent="0.2">
      <c r="P60"/>
    </row>
    <row r="61" spans="16:16" x14ac:dyDescent="0.2">
      <c r="P61"/>
    </row>
    <row r="62" spans="16:16" x14ac:dyDescent="0.2">
      <c r="P62"/>
    </row>
    <row r="63" spans="16:16" x14ac:dyDescent="0.2">
      <c r="P63"/>
    </row>
    <row r="64" spans="16:16" x14ac:dyDescent="0.2">
      <c r="P64"/>
    </row>
    <row r="65" spans="16:16" x14ac:dyDescent="0.2">
      <c r="P65"/>
    </row>
    <row r="66" spans="16:16" x14ac:dyDescent="0.2">
      <c r="P66"/>
    </row>
    <row r="67" spans="16:16" x14ac:dyDescent="0.2">
      <c r="P67"/>
    </row>
    <row r="68" spans="16:16" x14ac:dyDescent="0.2">
      <c r="P68"/>
    </row>
    <row r="69" spans="16:16" x14ac:dyDescent="0.2">
      <c r="P69"/>
    </row>
    <row r="70" spans="16:16" x14ac:dyDescent="0.2">
      <c r="P70"/>
    </row>
    <row r="71" spans="16:16" x14ac:dyDescent="0.2">
      <c r="P71"/>
    </row>
    <row r="72" spans="16:16" x14ac:dyDescent="0.2">
      <c r="P72"/>
    </row>
    <row r="73" spans="16:16" x14ac:dyDescent="0.2">
      <c r="P73"/>
    </row>
    <row r="74" spans="16:16" x14ac:dyDescent="0.2">
      <c r="P74"/>
    </row>
    <row r="75" spans="16:16" x14ac:dyDescent="0.2">
      <c r="P75"/>
    </row>
    <row r="76" spans="16:16" x14ac:dyDescent="0.2">
      <c r="P76"/>
    </row>
    <row r="77" spans="16:16" x14ac:dyDescent="0.2">
      <c r="P77"/>
    </row>
    <row r="78" spans="16:16" x14ac:dyDescent="0.2">
      <c r="P78"/>
    </row>
    <row r="79" spans="16:16" x14ac:dyDescent="0.2">
      <c r="P79"/>
    </row>
    <row r="80" spans="16:16" x14ac:dyDescent="0.2">
      <c r="P80"/>
    </row>
    <row r="81" spans="16:16" x14ac:dyDescent="0.2">
      <c r="P81"/>
    </row>
    <row r="82" spans="16:16" x14ac:dyDescent="0.2">
      <c r="P82"/>
    </row>
    <row r="83" spans="16:16" x14ac:dyDescent="0.2">
      <c r="P83"/>
    </row>
    <row r="84" spans="16:16" x14ac:dyDescent="0.2">
      <c r="P84"/>
    </row>
    <row r="85" spans="16:16" x14ac:dyDescent="0.2">
      <c r="P85"/>
    </row>
    <row r="86" spans="16:16" x14ac:dyDescent="0.2">
      <c r="P86"/>
    </row>
    <row r="87" spans="16:16" x14ac:dyDescent="0.2">
      <c r="P87"/>
    </row>
    <row r="88" spans="16:16" x14ac:dyDescent="0.2">
      <c r="P88"/>
    </row>
    <row r="89" spans="16:16" x14ac:dyDescent="0.2">
      <c r="P89"/>
    </row>
    <row r="90" spans="16:16" x14ac:dyDescent="0.2">
      <c r="P90"/>
    </row>
    <row r="91" spans="16:16" x14ac:dyDescent="0.2">
      <c r="P91"/>
    </row>
    <row r="92" spans="16:16" x14ac:dyDescent="0.2">
      <c r="P92"/>
    </row>
    <row r="93" spans="16:16" x14ac:dyDescent="0.2">
      <c r="P93"/>
    </row>
    <row r="94" spans="16:16" x14ac:dyDescent="0.2">
      <c r="P94"/>
    </row>
    <row r="95" spans="16:16" x14ac:dyDescent="0.2">
      <c r="P95"/>
    </row>
    <row r="96" spans="16:16" x14ac:dyDescent="0.2">
      <c r="P96"/>
    </row>
    <row r="97" spans="16:16" x14ac:dyDescent="0.2">
      <c r="P97"/>
    </row>
    <row r="98" spans="16:16" x14ac:dyDescent="0.2">
      <c r="P98"/>
    </row>
    <row r="99" spans="16:16" x14ac:dyDescent="0.2">
      <c r="P99"/>
    </row>
    <row r="100" spans="16:16" x14ac:dyDescent="0.2">
      <c r="P100"/>
    </row>
    <row r="101" spans="16:16" x14ac:dyDescent="0.2">
      <c r="P101"/>
    </row>
    <row r="102" spans="16:16" x14ac:dyDescent="0.2">
      <c r="P102"/>
    </row>
    <row r="103" spans="16:16" x14ac:dyDescent="0.2">
      <c r="P103"/>
    </row>
    <row r="104" spans="16:16" x14ac:dyDescent="0.2">
      <c r="P104"/>
    </row>
    <row r="105" spans="16:16" x14ac:dyDescent="0.2">
      <c r="P105"/>
    </row>
    <row r="106" spans="16:16" x14ac:dyDescent="0.2">
      <c r="P106"/>
    </row>
    <row r="107" spans="16:16" x14ac:dyDescent="0.2">
      <c r="P107"/>
    </row>
    <row r="108" spans="16:16" x14ac:dyDescent="0.2">
      <c r="P108"/>
    </row>
    <row r="109" spans="16:16" x14ac:dyDescent="0.2">
      <c r="P109"/>
    </row>
    <row r="110" spans="16:16" x14ac:dyDescent="0.2">
      <c r="P110"/>
    </row>
    <row r="111" spans="16:16" x14ac:dyDescent="0.2">
      <c r="P111"/>
    </row>
    <row r="112" spans="16:16" x14ac:dyDescent="0.2">
      <c r="P112"/>
    </row>
    <row r="113" spans="16:16" x14ac:dyDescent="0.2">
      <c r="P113"/>
    </row>
    <row r="114" spans="16:16" x14ac:dyDescent="0.2">
      <c r="P114"/>
    </row>
    <row r="115" spans="16:16" x14ac:dyDescent="0.2">
      <c r="P115"/>
    </row>
    <row r="116" spans="16:16" x14ac:dyDescent="0.2">
      <c r="P116"/>
    </row>
    <row r="117" spans="16:16" x14ac:dyDescent="0.2">
      <c r="P117"/>
    </row>
    <row r="118" spans="16:16" x14ac:dyDescent="0.2">
      <c r="P118"/>
    </row>
    <row r="119" spans="16:16" x14ac:dyDescent="0.2">
      <c r="P119"/>
    </row>
    <row r="120" spans="16:16" x14ac:dyDescent="0.2">
      <c r="P120"/>
    </row>
    <row r="121" spans="16:16" x14ac:dyDescent="0.2">
      <c r="P121"/>
    </row>
    <row r="122" spans="16:16" x14ac:dyDescent="0.2">
      <c r="P122"/>
    </row>
    <row r="123" spans="16:16" x14ac:dyDescent="0.2">
      <c r="P123"/>
    </row>
    <row r="124" spans="16:16" x14ac:dyDescent="0.2">
      <c r="P124"/>
    </row>
    <row r="125" spans="16:16" x14ac:dyDescent="0.2">
      <c r="P125"/>
    </row>
    <row r="126" spans="16:16" x14ac:dyDescent="0.2">
      <c r="P126"/>
    </row>
    <row r="127" spans="16:16" x14ac:dyDescent="0.2">
      <c r="P127"/>
    </row>
    <row r="128" spans="16:16" x14ac:dyDescent="0.2">
      <c r="P128"/>
    </row>
    <row r="129" spans="16:16" x14ac:dyDescent="0.2">
      <c r="P129"/>
    </row>
    <row r="130" spans="16:16" x14ac:dyDescent="0.2">
      <c r="P130"/>
    </row>
    <row r="131" spans="16:16" x14ac:dyDescent="0.2">
      <c r="P131"/>
    </row>
    <row r="132" spans="16:16" x14ac:dyDescent="0.2">
      <c r="P132"/>
    </row>
    <row r="133" spans="16:16" x14ac:dyDescent="0.2">
      <c r="P133"/>
    </row>
    <row r="134" spans="16:16" x14ac:dyDescent="0.2">
      <c r="P134"/>
    </row>
    <row r="135" spans="16:16" x14ac:dyDescent="0.2">
      <c r="P135"/>
    </row>
    <row r="136" spans="16:16" x14ac:dyDescent="0.2">
      <c r="P136"/>
    </row>
    <row r="137" spans="16:16" x14ac:dyDescent="0.2">
      <c r="P137"/>
    </row>
    <row r="138" spans="16:16" x14ac:dyDescent="0.2">
      <c r="P138"/>
    </row>
    <row r="139" spans="16:16" x14ac:dyDescent="0.2">
      <c r="P139"/>
    </row>
    <row r="140" spans="16:16" x14ac:dyDescent="0.2">
      <c r="P140"/>
    </row>
    <row r="141" spans="16:16" x14ac:dyDescent="0.2">
      <c r="P141"/>
    </row>
    <row r="142" spans="16:16" x14ac:dyDescent="0.2">
      <c r="P142"/>
    </row>
    <row r="143" spans="16:16" x14ac:dyDescent="0.2">
      <c r="P143"/>
    </row>
    <row r="144" spans="16:16" x14ac:dyDescent="0.2">
      <c r="P144"/>
    </row>
    <row r="145" spans="16:16" x14ac:dyDescent="0.2">
      <c r="P145"/>
    </row>
    <row r="146" spans="16:16" x14ac:dyDescent="0.2">
      <c r="P146"/>
    </row>
    <row r="147" spans="16:16" x14ac:dyDescent="0.2">
      <c r="P147"/>
    </row>
    <row r="148" spans="16:16" x14ac:dyDescent="0.2">
      <c r="P148"/>
    </row>
    <row r="149" spans="16:16" x14ac:dyDescent="0.2">
      <c r="P149"/>
    </row>
    <row r="150" spans="16:16" x14ac:dyDescent="0.2">
      <c r="P150"/>
    </row>
    <row r="151" spans="16:16" x14ac:dyDescent="0.2">
      <c r="P151"/>
    </row>
    <row r="152" spans="16:16" x14ac:dyDescent="0.2">
      <c r="P152"/>
    </row>
    <row r="153" spans="16:16" x14ac:dyDescent="0.2">
      <c r="P153"/>
    </row>
    <row r="154" spans="16:16" x14ac:dyDescent="0.2">
      <c r="P154"/>
    </row>
    <row r="155" spans="16:16" x14ac:dyDescent="0.2">
      <c r="P155"/>
    </row>
    <row r="156" spans="16:16" x14ac:dyDescent="0.2">
      <c r="P156"/>
    </row>
    <row r="157" spans="16:16" x14ac:dyDescent="0.2">
      <c r="P157"/>
    </row>
    <row r="158" spans="16:16" x14ac:dyDescent="0.2">
      <c r="P158"/>
    </row>
    <row r="159" spans="16:16" x14ac:dyDescent="0.2">
      <c r="P159"/>
    </row>
    <row r="160" spans="16:16" x14ac:dyDescent="0.2">
      <c r="P160"/>
    </row>
    <row r="161" spans="16:16" x14ac:dyDescent="0.2">
      <c r="P161"/>
    </row>
    <row r="162" spans="16:16" x14ac:dyDescent="0.2">
      <c r="P162"/>
    </row>
    <row r="163" spans="16:16" x14ac:dyDescent="0.2">
      <c r="P163"/>
    </row>
    <row r="164" spans="16:16" x14ac:dyDescent="0.2">
      <c r="P164"/>
    </row>
    <row r="165" spans="16:16" x14ac:dyDescent="0.2">
      <c r="P165"/>
    </row>
    <row r="166" spans="16:16" x14ac:dyDescent="0.2">
      <c r="P166"/>
    </row>
    <row r="167" spans="16:16" x14ac:dyDescent="0.2">
      <c r="P167"/>
    </row>
    <row r="168" spans="16:16" x14ac:dyDescent="0.2">
      <c r="P168"/>
    </row>
    <row r="169" spans="16:16" x14ac:dyDescent="0.2">
      <c r="P169"/>
    </row>
    <row r="170" spans="16:16" x14ac:dyDescent="0.2">
      <c r="P170"/>
    </row>
    <row r="171" spans="16:16" x14ac:dyDescent="0.2">
      <c r="P171"/>
    </row>
    <row r="172" spans="16:16" x14ac:dyDescent="0.2">
      <c r="P172"/>
    </row>
    <row r="173" spans="16:16" x14ac:dyDescent="0.2">
      <c r="P173"/>
    </row>
    <row r="174" spans="16:16" x14ac:dyDescent="0.2">
      <c r="P174"/>
    </row>
    <row r="175" spans="16:16" x14ac:dyDescent="0.2">
      <c r="P175"/>
    </row>
    <row r="176" spans="16:16" x14ac:dyDescent="0.2">
      <c r="P176"/>
    </row>
    <row r="177" spans="16:30" x14ac:dyDescent="0.2">
      <c r="P177"/>
    </row>
    <row r="178" spans="16:30" x14ac:dyDescent="0.2">
      <c r="P178"/>
    </row>
    <row r="179" spans="16:30" x14ac:dyDescent="0.2"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6:30" x14ac:dyDescent="0.2"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6:30" x14ac:dyDescent="0.2"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6:30" x14ac:dyDescent="0.2"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6:30" x14ac:dyDescent="0.2"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6:30" x14ac:dyDescent="0.2"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6:30" x14ac:dyDescent="0.2"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6:30" x14ac:dyDescent="0.2"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6:30" x14ac:dyDescent="0.2"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6:30" x14ac:dyDescent="0.2"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6:30" x14ac:dyDescent="0.2"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6:30" x14ac:dyDescent="0.2"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6:30" x14ac:dyDescent="0.2"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6:30" x14ac:dyDescent="0.2"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7:30" x14ac:dyDescent="0.2"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</sheetData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4.25" x14ac:dyDescent="0.2"/>
  <cols>
    <col min="1" max="1" width="73.5" style="3" bestFit="1" customWidth="1"/>
    <col min="2" max="14" width="0" hidden="1" customWidth="1"/>
    <col min="15" max="15" width="8.875" bestFit="1" customWidth="1"/>
  </cols>
  <sheetData>
    <row r="1" spans="1:21" s="8" customFormat="1" ht="120" x14ac:dyDescent="0.2">
      <c r="A1" s="5" t="s">
        <v>1</v>
      </c>
      <c r="B1" s="6">
        <v>44197</v>
      </c>
      <c r="C1" s="6">
        <v>44228</v>
      </c>
      <c r="D1" s="6">
        <v>44256</v>
      </c>
      <c r="E1" s="6">
        <v>44287</v>
      </c>
      <c r="F1" s="6">
        <v>44317</v>
      </c>
      <c r="G1" s="6">
        <v>44348</v>
      </c>
      <c r="H1" s="6">
        <v>44378</v>
      </c>
      <c r="I1" s="6">
        <v>44409</v>
      </c>
      <c r="J1" s="6">
        <v>44440</v>
      </c>
      <c r="K1" s="6">
        <v>44470</v>
      </c>
      <c r="L1" s="6">
        <v>44501</v>
      </c>
      <c r="M1" s="6">
        <v>44531</v>
      </c>
      <c r="N1" s="7" t="s">
        <v>0</v>
      </c>
      <c r="O1" s="4" t="s">
        <v>11</v>
      </c>
      <c r="P1" s="10" t="s">
        <v>24</v>
      </c>
      <c r="Q1" s="10" t="s">
        <v>25</v>
      </c>
      <c r="R1" s="10" t="s">
        <v>26</v>
      </c>
      <c r="S1" s="10" t="s">
        <v>27</v>
      </c>
      <c r="T1" s="10" t="s">
        <v>28</v>
      </c>
      <c r="U1" s="10" t="s">
        <v>29</v>
      </c>
    </row>
    <row r="2" spans="1:21" x14ac:dyDescent="0.2">
      <c r="A2" s="9" t="s">
        <v>2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f>SUM(B2:M2)</f>
        <v>12</v>
      </c>
      <c r="O2" s="2">
        <f>N2/12</f>
        <v>1</v>
      </c>
      <c r="P2" s="11"/>
      <c r="Q2" s="11"/>
      <c r="R2" s="11"/>
      <c r="S2" s="11"/>
      <c r="T2" s="11"/>
      <c r="U2" s="11"/>
    </row>
    <row r="3" spans="1:21" x14ac:dyDescent="0.2">
      <c r="A3" s="9" t="s">
        <v>21</v>
      </c>
      <c r="B3" s="2">
        <v>0</v>
      </c>
      <c r="C3" s="2">
        <v>0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2</v>
      </c>
      <c r="K3" s="2">
        <v>0</v>
      </c>
      <c r="L3" s="2">
        <v>2</v>
      </c>
      <c r="M3" s="2">
        <v>1</v>
      </c>
      <c r="N3" s="2"/>
      <c r="O3" s="2">
        <v>0</v>
      </c>
      <c r="P3" s="11"/>
      <c r="Q3" s="11"/>
      <c r="R3" s="11"/>
      <c r="S3" s="11"/>
      <c r="T3" s="11"/>
      <c r="U3" s="11"/>
    </row>
    <row r="4" spans="1:21" x14ac:dyDescent="0.2">
      <c r="A4" s="9" t="s">
        <v>12</v>
      </c>
      <c r="B4" s="2">
        <v>0</v>
      </c>
      <c r="C4" s="2">
        <v>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/>
      <c r="O4" s="2">
        <v>0</v>
      </c>
      <c r="P4" s="11"/>
      <c r="Q4" s="11"/>
      <c r="R4" s="11"/>
      <c r="S4" s="11"/>
      <c r="T4" s="11"/>
      <c r="U4" s="11"/>
    </row>
    <row r="5" spans="1:21" x14ac:dyDescent="0.2">
      <c r="A5" s="9" t="s">
        <v>13</v>
      </c>
      <c r="B5" s="2">
        <v>18</v>
      </c>
      <c r="C5" s="2">
        <v>14</v>
      </c>
      <c r="D5" s="2">
        <v>6</v>
      </c>
      <c r="E5" s="2">
        <v>8</v>
      </c>
      <c r="F5" s="2">
        <v>13</v>
      </c>
      <c r="G5" s="2">
        <v>10</v>
      </c>
      <c r="H5" s="2">
        <v>3</v>
      </c>
      <c r="I5" s="2">
        <v>4</v>
      </c>
      <c r="J5" s="2">
        <v>4</v>
      </c>
      <c r="K5" s="2">
        <f>24+49</f>
        <v>73</v>
      </c>
      <c r="L5" s="2">
        <v>11</v>
      </c>
      <c r="M5" s="2">
        <v>6</v>
      </c>
      <c r="N5" s="2">
        <f>SUM(B5:M5)</f>
        <v>170</v>
      </c>
      <c r="O5" s="2">
        <f t="shared" ref="O5:O22" si="0">N5/12</f>
        <v>14.166666666666666</v>
      </c>
      <c r="P5" s="11"/>
      <c r="Q5" s="11"/>
      <c r="R5" s="11"/>
      <c r="S5" s="11"/>
      <c r="T5" s="11"/>
      <c r="U5" s="11"/>
    </row>
    <row r="6" spans="1:21" x14ac:dyDescent="0.2">
      <c r="A6" s="9" t="s">
        <v>3</v>
      </c>
      <c r="B6" s="2">
        <v>2</v>
      </c>
      <c r="C6" s="2">
        <v>10</v>
      </c>
      <c r="D6" s="2">
        <v>2</v>
      </c>
      <c r="E6" s="2">
        <v>6</v>
      </c>
      <c r="F6" s="2">
        <v>12</v>
      </c>
      <c r="G6" s="2">
        <v>6</v>
      </c>
      <c r="H6" s="2">
        <v>3</v>
      </c>
      <c r="I6" s="2">
        <v>7</v>
      </c>
      <c r="J6" s="2">
        <v>14</v>
      </c>
      <c r="K6" s="2">
        <v>15</v>
      </c>
      <c r="L6" s="2">
        <v>9</v>
      </c>
      <c r="M6" s="2">
        <v>9</v>
      </c>
      <c r="N6" s="2"/>
      <c r="O6" s="2">
        <v>0</v>
      </c>
      <c r="P6" s="11"/>
      <c r="Q6" s="11"/>
      <c r="R6" s="11"/>
      <c r="S6" s="11"/>
      <c r="T6" s="11"/>
      <c r="U6" s="11"/>
    </row>
    <row r="7" spans="1:21" x14ac:dyDescent="0.2">
      <c r="A7" s="9" t="s">
        <v>4</v>
      </c>
      <c r="B7" s="2">
        <v>12</v>
      </c>
      <c r="C7" s="2">
        <v>7</v>
      </c>
      <c r="D7" s="2">
        <v>16</v>
      </c>
      <c r="E7" s="2">
        <v>29</v>
      </c>
      <c r="F7" s="2">
        <v>21</v>
      </c>
      <c r="G7" s="2">
        <v>24</v>
      </c>
      <c r="H7" s="2">
        <v>10</v>
      </c>
      <c r="I7" s="2">
        <v>5</v>
      </c>
      <c r="J7" s="2">
        <v>21</v>
      </c>
      <c r="K7" s="2">
        <v>32</v>
      </c>
      <c r="L7" s="2">
        <v>16</v>
      </c>
      <c r="M7" s="2">
        <v>19</v>
      </c>
      <c r="N7" s="2">
        <f t="shared" ref="N7:N22" si="1">SUM(B7:M7)</f>
        <v>212</v>
      </c>
      <c r="O7" s="2">
        <f t="shared" si="0"/>
        <v>17.666666666666668</v>
      </c>
      <c r="P7" s="11"/>
      <c r="Q7" s="11"/>
      <c r="R7" s="11"/>
      <c r="S7" s="11"/>
      <c r="T7" s="11"/>
      <c r="U7" s="11"/>
    </row>
    <row r="8" spans="1:21" x14ac:dyDescent="0.2">
      <c r="A8" s="9" t="s">
        <v>5</v>
      </c>
      <c r="B8" s="2">
        <v>335</v>
      </c>
      <c r="C8" s="2">
        <v>254</v>
      </c>
      <c r="D8" s="2">
        <v>595</v>
      </c>
      <c r="E8" s="2">
        <v>780</v>
      </c>
      <c r="F8" s="2">
        <v>1148</v>
      </c>
      <c r="G8" s="2">
        <v>1370</v>
      </c>
      <c r="H8" s="2">
        <v>379</v>
      </c>
      <c r="I8" s="2">
        <v>600</v>
      </c>
      <c r="J8" s="2">
        <v>1204</v>
      </c>
      <c r="K8" s="2">
        <v>1207</v>
      </c>
      <c r="L8" s="2">
        <v>1398</v>
      </c>
      <c r="M8" s="2">
        <v>1610</v>
      </c>
      <c r="N8" s="2"/>
      <c r="O8" s="2">
        <v>0</v>
      </c>
      <c r="P8" s="11"/>
      <c r="Q8" s="11"/>
      <c r="R8" s="11"/>
      <c r="S8" s="11"/>
      <c r="T8" s="11"/>
      <c r="U8" s="11"/>
    </row>
    <row r="9" spans="1:21" x14ac:dyDescent="0.2">
      <c r="A9" s="9" t="s">
        <v>14</v>
      </c>
      <c r="B9" s="2">
        <v>523</v>
      </c>
      <c r="C9" s="2">
        <v>293</v>
      </c>
      <c r="D9" s="2">
        <v>921</v>
      </c>
      <c r="E9" s="2">
        <v>1028</v>
      </c>
      <c r="F9" s="2">
        <v>894</v>
      </c>
      <c r="G9" s="2">
        <v>829</v>
      </c>
      <c r="H9" s="2">
        <v>156</v>
      </c>
      <c r="I9" s="2">
        <v>840</v>
      </c>
      <c r="J9" s="2">
        <v>1278</v>
      </c>
      <c r="K9" s="2">
        <v>1074</v>
      </c>
      <c r="L9" s="2">
        <v>1026</v>
      </c>
      <c r="M9" s="2">
        <v>994</v>
      </c>
      <c r="N9" s="2">
        <f t="shared" si="1"/>
        <v>9856</v>
      </c>
      <c r="O9" s="2">
        <f t="shared" si="0"/>
        <v>821.33333333333337</v>
      </c>
      <c r="P9" s="11"/>
      <c r="Q9" s="11"/>
      <c r="R9" s="11"/>
      <c r="S9" s="11"/>
      <c r="T9" s="11"/>
      <c r="U9" s="11"/>
    </row>
    <row r="10" spans="1:21" x14ac:dyDescent="0.2">
      <c r="A10" s="9" t="s">
        <v>6</v>
      </c>
      <c r="B10" s="2">
        <v>451</v>
      </c>
      <c r="C10" s="2">
        <v>263</v>
      </c>
      <c r="D10" s="2">
        <v>848</v>
      </c>
      <c r="E10" s="2">
        <v>938</v>
      </c>
      <c r="F10" s="2">
        <v>847</v>
      </c>
      <c r="G10" s="2">
        <v>725</v>
      </c>
      <c r="H10" s="2">
        <v>120</v>
      </c>
      <c r="I10" s="2">
        <v>850</v>
      </c>
      <c r="J10" s="2">
        <v>1374</v>
      </c>
      <c r="K10" s="2">
        <v>118</v>
      </c>
      <c r="L10" s="2">
        <v>1067</v>
      </c>
      <c r="M10" s="2">
        <v>1014</v>
      </c>
      <c r="N10" s="2">
        <f t="shared" si="1"/>
        <v>8615</v>
      </c>
      <c r="O10" s="2">
        <f t="shared" si="0"/>
        <v>717.91666666666663</v>
      </c>
      <c r="P10" s="11"/>
      <c r="Q10" s="11"/>
      <c r="R10" s="11"/>
      <c r="S10" s="11"/>
      <c r="T10" s="11"/>
      <c r="U10" s="11"/>
    </row>
    <row r="11" spans="1:21" x14ac:dyDescent="0.2">
      <c r="A11" s="9" t="s">
        <v>20</v>
      </c>
      <c r="B11" s="2">
        <v>4</v>
      </c>
      <c r="C11" s="2">
        <v>1</v>
      </c>
      <c r="D11" s="2">
        <v>9</v>
      </c>
      <c r="E11" s="2">
        <v>12</v>
      </c>
      <c r="F11" s="2">
        <v>8</v>
      </c>
      <c r="G11" s="2">
        <v>16</v>
      </c>
      <c r="H11" s="2">
        <v>6</v>
      </c>
      <c r="I11" s="2">
        <v>20</v>
      </c>
      <c r="J11" s="2">
        <v>37</v>
      </c>
      <c r="K11" s="2">
        <v>19</v>
      </c>
      <c r="L11" s="2">
        <v>15</v>
      </c>
      <c r="M11" s="2">
        <v>26</v>
      </c>
      <c r="N11" s="2"/>
      <c r="O11" s="2">
        <v>0</v>
      </c>
      <c r="P11" s="11"/>
      <c r="Q11" s="11"/>
      <c r="R11" s="11"/>
      <c r="S11" s="11"/>
      <c r="T11" s="11"/>
      <c r="U11" s="11"/>
    </row>
    <row r="12" spans="1:21" x14ac:dyDescent="0.2">
      <c r="A12" s="9" t="s">
        <v>15</v>
      </c>
      <c r="B12" s="2">
        <v>12</v>
      </c>
      <c r="C12" s="2">
        <v>12</v>
      </c>
      <c r="D12" s="2">
        <v>38</v>
      </c>
      <c r="E12" s="2">
        <v>32</v>
      </c>
      <c r="F12" s="2">
        <v>24</v>
      </c>
      <c r="G12" s="2">
        <v>31</v>
      </c>
      <c r="H12" s="2">
        <v>5</v>
      </c>
      <c r="I12" s="2">
        <v>73</v>
      </c>
      <c r="J12" s="2">
        <v>117</v>
      </c>
      <c r="K12" s="2">
        <v>105</v>
      </c>
      <c r="L12" s="2">
        <v>66</v>
      </c>
      <c r="M12" s="2">
        <v>66</v>
      </c>
      <c r="N12" s="2">
        <f t="shared" si="1"/>
        <v>581</v>
      </c>
      <c r="O12" s="2">
        <f t="shared" si="0"/>
        <v>48.416666666666664</v>
      </c>
      <c r="P12" s="11"/>
      <c r="Q12" s="11"/>
      <c r="R12" s="11"/>
      <c r="S12" s="11"/>
      <c r="T12" s="11"/>
      <c r="U12" s="11"/>
    </row>
    <row r="13" spans="1:21" x14ac:dyDescent="0.2">
      <c r="A13" s="9" t="s">
        <v>16</v>
      </c>
      <c r="B13" s="2">
        <v>145</v>
      </c>
      <c r="C13" s="2">
        <v>62</v>
      </c>
      <c r="D13" s="2">
        <v>263</v>
      </c>
      <c r="E13" s="2">
        <v>266</v>
      </c>
      <c r="F13" s="2">
        <v>250</v>
      </c>
      <c r="G13" s="2">
        <v>253</v>
      </c>
      <c r="H13" s="2">
        <v>82</v>
      </c>
      <c r="I13" s="2">
        <v>273</v>
      </c>
      <c r="J13" s="2">
        <v>424</v>
      </c>
      <c r="K13" s="2">
        <v>356</v>
      </c>
      <c r="L13" s="2">
        <v>223</v>
      </c>
      <c r="M13" s="2">
        <v>276</v>
      </c>
      <c r="N13" s="2">
        <f t="shared" si="1"/>
        <v>2873</v>
      </c>
      <c r="O13" s="2">
        <f t="shared" si="0"/>
        <v>239.41666666666666</v>
      </c>
      <c r="P13" s="11"/>
      <c r="Q13" s="11"/>
      <c r="R13" s="11"/>
      <c r="S13" s="11"/>
      <c r="T13" s="11"/>
      <c r="U13" s="11"/>
    </row>
    <row r="14" spans="1:21" x14ac:dyDescent="0.2">
      <c r="A14" s="9" t="s">
        <v>23</v>
      </c>
      <c r="B14" s="2">
        <v>0</v>
      </c>
      <c r="C14" s="2">
        <v>0</v>
      </c>
      <c r="D14" s="2">
        <v>0</v>
      </c>
      <c r="E14" s="2">
        <v>0</v>
      </c>
      <c r="F14" s="2">
        <v>1</v>
      </c>
      <c r="G14" s="2"/>
      <c r="H14" s="2"/>
      <c r="I14" s="2">
        <v>1</v>
      </c>
      <c r="J14" s="2">
        <v>4</v>
      </c>
      <c r="K14" s="2">
        <v>1</v>
      </c>
      <c r="L14" s="2"/>
      <c r="M14" s="2">
        <v>1</v>
      </c>
      <c r="N14" s="2"/>
      <c r="O14" s="2">
        <v>0</v>
      </c>
      <c r="P14" s="11"/>
      <c r="Q14" s="11"/>
      <c r="R14" s="11"/>
      <c r="S14" s="11"/>
      <c r="T14" s="11"/>
      <c r="U14" s="11"/>
    </row>
    <row r="15" spans="1:21" x14ac:dyDescent="0.2">
      <c r="A15" s="9" t="s">
        <v>7</v>
      </c>
      <c r="B15" s="2">
        <v>1</v>
      </c>
      <c r="C15" s="2">
        <v>0</v>
      </c>
      <c r="D15" s="2"/>
      <c r="E15" s="2"/>
      <c r="F15" s="2">
        <v>1</v>
      </c>
      <c r="G15" s="2"/>
      <c r="H15" s="2"/>
      <c r="I15" s="2"/>
      <c r="J15" s="2">
        <v>1</v>
      </c>
      <c r="K15" s="2">
        <v>1</v>
      </c>
      <c r="L15" s="2">
        <v>2</v>
      </c>
      <c r="M15" s="2">
        <v>2</v>
      </c>
      <c r="N15" s="2"/>
      <c r="O15" s="2">
        <v>0</v>
      </c>
      <c r="P15" s="11"/>
      <c r="Q15" s="11"/>
      <c r="R15" s="11"/>
      <c r="S15" s="11"/>
      <c r="T15" s="11"/>
      <c r="U15" s="11"/>
    </row>
    <row r="16" spans="1:21" x14ac:dyDescent="0.2">
      <c r="A16" s="9" t="s">
        <v>17</v>
      </c>
      <c r="B16" s="2">
        <v>7</v>
      </c>
      <c r="C16" s="2">
        <v>3</v>
      </c>
      <c r="D16" s="2">
        <v>10</v>
      </c>
      <c r="E16" s="2">
        <v>13</v>
      </c>
      <c r="F16" s="2">
        <v>9</v>
      </c>
      <c r="G16" s="2">
        <v>11</v>
      </c>
      <c r="H16" s="2">
        <v>6</v>
      </c>
      <c r="I16" s="2">
        <v>44</v>
      </c>
      <c r="J16" s="2">
        <v>40</v>
      </c>
      <c r="K16" s="2">
        <v>150</v>
      </c>
      <c r="L16" s="2">
        <v>98</v>
      </c>
      <c r="M16" s="2">
        <v>99</v>
      </c>
      <c r="N16" s="2">
        <f t="shared" si="1"/>
        <v>490</v>
      </c>
      <c r="O16" s="2">
        <f t="shared" si="0"/>
        <v>40.833333333333336</v>
      </c>
      <c r="P16" s="11"/>
      <c r="Q16" s="11"/>
      <c r="R16" s="11"/>
      <c r="S16" s="11"/>
      <c r="T16" s="11"/>
      <c r="U16" s="11"/>
    </row>
    <row r="17" spans="1:21" x14ac:dyDescent="0.2">
      <c r="A17" s="9" t="s">
        <v>18</v>
      </c>
      <c r="B17" s="2">
        <v>275</v>
      </c>
      <c r="C17" s="2">
        <v>230</v>
      </c>
      <c r="D17" s="2">
        <v>595</v>
      </c>
      <c r="E17" s="2">
        <v>1482</v>
      </c>
      <c r="F17" s="2">
        <v>1344</v>
      </c>
      <c r="G17" s="2">
        <v>1360</v>
      </c>
      <c r="H17" s="2">
        <v>436</v>
      </c>
      <c r="I17" s="2">
        <v>2530</v>
      </c>
      <c r="J17" s="2">
        <f>2239+3999</f>
        <v>6238</v>
      </c>
      <c r="K17" s="2">
        <f>879+3999</f>
        <v>4878</v>
      </c>
      <c r="L17" s="2">
        <f>1611+3999</f>
        <v>5610</v>
      </c>
      <c r="M17" s="2">
        <f>543+3999</f>
        <v>4542</v>
      </c>
      <c r="N17" s="2">
        <f t="shared" si="1"/>
        <v>29520</v>
      </c>
      <c r="O17" s="2">
        <f t="shared" si="0"/>
        <v>2460</v>
      </c>
      <c r="P17" s="11"/>
      <c r="Q17" s="11"/>
      <c r="R17" s="11"/>
      <c r="S17" s="11"/>
      <c r="T17" s="11"/>
      <c r="U17" s="11"/>
    </row>
    <row r="18" spans="1:21" x14ac:dyDescent="0.2">
      <c r="A18" s="9" t="s">
        <v>8</v>
      </c>
      <c r="B18" s="2">
        <v>1</v>
      </c>
      <c r="C18" s="2">
        <v>0</v>
      </c>
      <c r="D18" s="2">
        <v>0</v>
      </c>
      <c r="E18" s="2">
        <v>0</v>
      </c>
      <c r="F18" s="2">
        <v>3</v>
      </c>
      <c r="G18" s="2">
        <v>0</v>
      </c>
      <c r="H18" s="2">
        <v>0</v>
      </c>
      <c r="I18" s="2">
        <v>0</v>
      </c>
      <c r="J18" s="2">
        <v>1</v>
      </c>
      <c r="K18" s="2">
        <v>2</v>
      </c>
      <c r="L18" s="2">
        <v>3</v>
      </c>
      <c r="M18" s="2">
        <v>5</v>
      </c>
      <c r="N18" s="2">
        <f t="shared" si="1"/>
        <v>15</v>
      </c>
      <c r="O18" s="2">
        <f t="shared" si="0"/>
        <v>1.25</v>
      </c>
      <c r="P18" s="11"/>
      <c r="Q18" s="11"/>
      <c r="R18" s="11"/>
      <c r="S18" s="11"/>
      <c r="T18" s="11"/>
      <c r="U18" s="11"/>
    </row>
    <row r="19" spans="1:21" x14ac:dyDescent="0.2">
      <c r="A19" s="9" t="s">
        <v>22</v>
      </c>
      <c r="B19" s="2">
        <v>226</v>
      </c>
      <c r="C19" s="2">
        <v>164</v>
      </c>
      <c r="D19" s="2"/>
      <c r="E19" s="2">
        <v>908</v>
      </c>
      <c r="F19" s="2"/>
      <c r="G19" s="2">
        <v>677</v>
      </c>
      <c r="H19" s="2">
        <v>53</v>
      </c>
      <c r="I19" s="2">
        <v>440</v>
      </c>
      <c r="J19" s="2">
        <v>683</v>
      </c>
      <c r="K19" s="2">
        <v>331</v>
      </c>
      <c r="L19" s="2">
        <v>167</v>
      </c>
      <c r="M19" s="2">
        <v>355</v>
      </c>
      <c r="N19" s="2"/>
      <c r="O19" s="2">
        <v>0</v>
      </c>
      <c r="P19" s="11"/>
      <c r="Q19" s="11"/>
      <c r="R19" s="11"/>
      <c r="S19" s="11"/>
      <c r="T19" s="11"/>
      <c r="U19" s="11"/>
    </row>
    <row r="20" spans="1:21" x14ac:dyDescent="0.2">
      <c r="A20" s="9" t="s">
        <v>19</v>
      </c>
      <c r="B20" s="2">
        <v>2</v>
      </c>
      <c r="C20" s="2">
        <v>1</v>
      </c>
      <c r="D20" s="2">
        <v>3</v>
      </c>
      <c r="E20" s="2">
        <v>0</v>
      </c>
      <c r="F20" s="2">
        <v>1</v>
      </c>
      <c r="G20" s="2">
        <v>1</v>
      </c>
      <c r="H20" s="2">
        <v>0</v>
      </c>
      <c r="I20" s="2">
        <v>1</v>
      </c>
      <c r="J20" s="2">
        <v>4</v>
      </c>
      <c r="K20" s="2">
        <v>3</v>
      </c>
      <c r="L20" s="2">
        <v>0</v>
      </c>
      <c r="M20" s="2">
        <v>1</v>
      </c>
      <c r="N20" s="2">
        <f t="shared" si="1"/>
        <v>17</v>
      </c>
      <c r="O20" s="2">
        <f t="shared" si="0"/>
        <v>1.4166666666666667</v>
      </c>
      <c r="P20" s="11"/>
      <c r="Q20" s="11"/>
      <c r="R20" s="11"/>
      <c r="S20" s="11"/>
      <c r="T20" s="11"/>
      <c r="U20" s="11"/>
    </row>
    <row r="21" spans="1:21" x14ac:dyDescent="0.2">
      <c r="A21" s="9" t="s">
        <v>9</v>
      </c>
      <c r="B21" s="2">
        <v>0</v>
      </c>
      <c r="C21" s="2">
        <v>1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/>
      <c r="O21" s="2">
        <v>0</v>
      </c>
      <c r="P21" s="11"/>
      <c r="Q21" s="11"/>
      <c r="R21" s="11"/>
      <c r="S21" s="11"/>
      <c r="T21" s="11"/>
      <c r="U21" s="11"/>
    </row>
    <row r="22" spans="1:21" x14ac:dyDescent="0.2">
      <c r="A22" s="9" t="s">
        <v>10</v>
      </c>
      <c r="B22" s="2">
        <v>153</v>
      </c>
      <c r="C22" s="2">
        <v>153</v>
      </c>
      <c r="D22" s="2">
        <v>153</v>
      </c>
      <c r="E22" s="2">
        <v>153</v>
      </c>
      <c r="F22" s="2">
        <v>151</v>
      </c>
      <c r="G22" s="2">
        <v>152</v>
      </c>
      <c r="H22" s="2">
        <v>150</v>
      </c>
      <c r="I22" s="2">
        <v>150</v>
      </c>
      <c r="J22" s="2">
        <v>150</v>
      </c>
      <c r="K22" s="2">
        <v>150</v>
      </c>
      <c r="L22" s="2">
        <v>150</v>
      </c>
      <c r="M22" s="2">
        <v>150</v>
      </c>
      <c r="N22" s="2">
        <f t="shared" si="1"/>
        <v>1815</v>
      </c>
      <c r="O22" s="2">
        <f t="shared" si="0"/>
        <v>151.25</v>
      </c>
      <c r="P22" s="11"/>
      <c r="Q22" s="11"/>
      <c r="R22" s="11"/>
      <c r="S22" s="11"/>
      <c r="T22" s="11"/>
      <c r="U22" s="11"/>
    </row>
    <row r="23" spans="1:21" x14ac:dyDescent="0.2">
      <c r="A23"/>
    </row>
    <row r="24" spans="1:21" x14ac:dyDescent="0.2">
      <c r="A24"/>
    </row>
    <row r="25" spans="1:21" x14ac:dyDescent="0.2">
      <c r="A25"/>
    </row>
    <row r="26" spans="1:21" x14ac:dyDescent="0.2">
      <c r="A26"/>
    </row>
    <row r="27" spans="1:21" x14ac:dyDescent="0.2">
      <c r="A27"/>
    </row>
    <row r="28" spans="1:21" x14ac:dyDescent="0.2">
      <c r="A28"/>
    </row>
    <row r="29" spans="1:21" x14ac:dyDescent="0.2">
      <c r="A29"/>
    </row>
    <row r="30" spans="1:21" x14ac:dyDescent="0.2">
      <c r="A30"/>
    </row>
    <row r="31" spans="1:21" x14ac:dyDescent="0.2">
      <c r="A31"/>
    </row>
    <row r="32" spans="1:2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5" x14ac:dyDescent="0.2">
      <c r="A161"/>
    </row>
    <row r="162" spans="1:15" x14ac:dyDescent="0.2">
      <c r="A162"/>
    </row>
    <row r="163" spans="1:15" x14ac:dyDescent="0.2">
      <c r="A163"/>
    </row>
    <row r="164" spans="1:15" x14ac:dyDescent="0.2">
      <c r="A164"/>
    </row>
    <row r="165" spans="1:15" x14ac:dyDescent="0.2">
      <c r="A165"/>
    </row>
    <row r="166" spans="1:15" x14ac:dyDescent="0.2">
      <c r="A166"/>
    </row>
    <row r="167" spans="1:15" x14ac:dyDescent="0.2">
      <c r="A167"/>
    </row>
    <row r="168" spans="1:15" x14ac:dyDescent="0.2">
      <c r="A168"/>
    </row>
    <row r="169" spans="1:15" x14ac:dyDescent="0.2">
      <c r="A169"/>
    </row>
    <row r="170" spans="1:15" x14ac:dyDescent="0.2">
      <c r="A170"/>
    </row>
    <row r="171" spans="1:15" x14ac:dyDescent="0.2">
      <c r="A171"/>
    </row>
    <row r="172" spans="1:15" x14ac:dyDescent="0.2">
      <c r="A172"/>
    </row>
    <row r="173" spans="1:15" x14ac:dyDescent="0.2">
      <c r="A173"/>
    </row>
    <row r="174" spans="1:15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Sheet1 (2)</vt:lpstr>
    </vt:vector>
  </TitlesOfParts>
  <Company>Shelby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Lindsey, Alicia</dc:creator>
  <cp:lastModifiedBy>Worthy, Sonja</cp:lastModifiedBy>
  <cp:lastPrinted>2022-02-28T19:58:43Z</cp:lastPrinted>
  <dcterms:created xsi:type="dcterms:W3CDTF">2021-10-13T13:58:31Z</dcterms:created>
  <dcterms:modified xsi:type="dcterms:W3CDTF">2026-04-22T20:19:13Z</dcterms:modified>
</cp:coreProperties>
</file>